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2450" tabRatio="545" activeTab="0"/>
  </bookViews>
  <sheets>
    <sheet name="Sheet1" sheetId="1" r:id="rId1"/>
  </sheets>
  <definedNames>
    <definedName name="Ad">'Sheet1'!$B$6</definedName>
    <definedName name="Diameter">'Sheet1'!$B$4</definedName>
    <definedName name="Freq">'Sheet1'!$H$3</definedName>
    <definedName name="HL">'Sheet1'!$B$5</definedName>
    <definedName name="Lc">'Sheet1'!$H$7</definedName>
    <definedName name="Length">'Sheet1'!$B$3</definedName>
    <definedName name="Lg">'Sheet1'!$H$8</definedName>
    <definedName name="Lo">'Sheet1'!$H$4</definedName>
    <definedName name="NEC2">'Sheet1'!$A$14:$M$52</definedName>
    <definedName name="Radius">'Sheet1'!$B$7</definedName>
    <definedName name="test">'Sheet1'!$O$37</definedName>
  </definedNames>
  <calcPr fullCalcOnLoad="1"/>
</workbook>
</file>

<file path=xl/sharedStrings.xml><?xml version="1.0" encoding="utf-8"?>
<sst xmlns="http://schemas.openxmlformats.org/spreadsheetml/2006/main" count="13" uniqueCount="13">
  <si>
    <t>Cutoff frequency:</t>
  </si>
  <si>
    <t>TE11</t>
  </si>
  <si>
    <t>TM01</t>
  </si>
  <si>
    <t>TE21</t>
  </si>
  <si>
    <t>Length of probe.(Lp)</t>
  </si>
  <si>
    <t>Wavelength of cutt off freq. (Lc)</t>
  </si>
  <si>
    <t>Wavelenght in free space. (Lo)</t>
  </si>
  <si>
    <t>Standing wavelength in tube.(Lg)</t>
  </si>
  <si>
    <t>Distance from back.(Pd)</t>
  </si>
  <si>
    <t>Tube Length (Lt)</t>
  </si>
  <si>
    <t>Tube diameter (D)</t>
  </si>
  <si>
    <t>Operating freq. (Fo)</t>
  </si>
  <si>
    <t>Values in yellow can be altered. Ideally the operating frequency should be between TE11 and TM01. It must be below TE21. Tube length should be Lg if possible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</si>
</sst>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&quot;mm&quot;"/>
    <numFmt numFmtId="173" formatCode="0.00&quot;in&quot;"/>
    <numFmt numFmtId="174" formatCode="0.0000"/>
    <numFmt numFmtId="175" formatCode="0.000&quot;GHz&quot;"/>
    <numFmt numFmtId="176" formatCode="0.000&quot;mm&quot;"/>
    <numFmt numFmtId="177" formatCode="_-* #,##0.00_-;\-* #,##0.00_-;_-* \-??_-;_-@_-"/>
    <numFmt numFmtId="178" formatCode="0.000"/>
    <numFmt numFmtId="179" formatCode="0.00000"/>
    <numFmt numFmtId="180" formatCode="0.0&quot;mm&quot;"/>
    <numFmt numFmtId="181" formatCode="0.0&quot;GHz&quot;"/>
    <numFmt numFmtId="182" formatCode="0.00&quot;GHz&quot;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172" fontId="0" fillId="33" borderId="0" xfId="0" applyNumberFormat="1" applyFill="1" applyAlignment="1">
      <alignment/>
    </xf>
    <xf numFmtId="173" fontId="2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178" fontId="0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 horizontal="left"/>
    </xf>
    <xf numFmtId="0" fontId="0" fillId="0" borderId="0" xfId="0" applyAlignment="1">
      <alignment/>
    </xf>
    <xf numFmtId="180" fontId="1" fillId="34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" fillId="34" borderId="0" xfId="0" applyNumberFormat="1" applyFont="1" applyFill="1" applyAlignment="1">
      <alignment/>
    </xf>
    <xf numFmtId="182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95250</xdr:rowOff>
    </xdr:from>
    <xdr:to>
      <xdr:col>4</xdr:col>
      <xdr:colOff>180975</xdr:colOff>
      <xdr:row>16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42950"/>
          <a:ext cx="2990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B3" sqref="B3"/>
    </sheetView>
  </sheetViews>
  <sheetFormatPr defaultColWidth="9.7109375" defaultRowHeight="12.75"/>
  <cols>
    <col min="1" max="1" width="16.421875" style="0" customWidth="1"/>
    <col min="2" max="5" width="9.7109375" style="0" customWidth="1"/>
    <col min="6" max="6" width="13.00390625" style="0" customWidth="1"/>
    <col min="7" max="7" width="14.421875" style="0" customWidth="1"/>
    <col min="8" max="9" width="11.421875" style="0" customWidth="1"/>
  </cols>
  <sheetData>
    <row r="1" ht="12.75">
      <c r="A1" t="s">
        <v>12</v>
      </c>
    </row>
    <row r="3" spans="1:21" ht="12.75">
      <c r="A3" s="23" t="s">
        <v>9</v>
      </c>
      <c r="B3" s="3">
        <v>160</v>
      </c>
      <c r="C3" s="4">
        <f>B3/25.4</f>
        <v>6.299212598425197</v>
      </c>
      <c r="D3" s="4"/>
      <c r="E3" s="4"/>
      <c r="F3" t="s">
        <v>11</v>
      </c>
      <c r="H3" s="30">
        <v>1.42</v>
      </c>
      <c r="I3" s="28"/>
      <c r="K3" s="6" t="s">
        <v>0</v>
      </c>
      <c r="L3" s="6"/>
      <c r="Q3" s="5"/>
      <c r="R3" s="7"/>
      <c r="S3" s="7"/>
      <c r="T3" s="1"/>
      <c r="U3" s="1"/>
    </row>
    <row r="4" spans="1:21" ht="12.75">
      <c r="A4" s="23" t="s">
        <v>10</v>
      </c>
      <c r="B4" s="3">
        <v>150</v>
      </c>
      <c r="C4" s="4">
        <f>B4/25.4</f>
        <v>5.905511811023622</v>
      </c>
      <c r="D4" s="4"/>
      <c r="E4" s="4"/>
      <c r="F4" t="s">
        <v>6</v>
      </c>
      <c r="G4" s="5"/>
      <c r="H4" s="27">
        <f>300/H3</f>
        <v>211.26760563380282</v>
      </c>
      <c r="I4" s="27"/>
      <c r="K4" s="6" t="s">
        <v>1</v>
      </c>
      <c r="L4" s="29">
        <f>300/(1.706*B4)</f>
        <v>1.1723329425556859</v>
      </c>
      <c r="Q4" s="5"/>
      <c r="R4" s="7"/>
      <c r="S4" s="7"/>
      <c r="T4" s="1"/>
      <c r="U4" s="1"/>
    </row>
    <row r="5" spans="1:19" ht="12.75">
      <c r="A5" s="2"/>
      <c r="C5" s="4"/>
      <c r="D5" s="4"/>
      <c r="E5" s="4"/>
      <c r="G5" s="5"/>
      <c r="H5" s="8"/>
      <c r="I5" s="8"/>
      <c r="K5" s="6" t="s">
        <v>2</v>
      </c>
      <c r="L5" s="29">
        <f>300/(1.306*B4)</f>
        <v>1.5313935681470137</v>
      </c>
      <c r="Q5" s="5"/>
      <c r="R5" s="7"/>
      <c r="S5" s="7"/>
    </row>
    <row r="6" spans="1:19" ht="12.75">
      <c r="A6" s="2"/>
      <c r="C6" s="4"/>
      <c r="D6" s="4"/>
      <c r="E6" s="4"/>
      <c r="G6" s="5"/>
      <c r="H6" s="8"/>
      <c r="I6" s="8"/>
      <c r="K6" s="6" t="s">
        <v>3</v>
      </c>
      <c r="L6" s="29">
        <f>300/(1.01*B4)</f>
        <v>1.9801980198019802</v>
      </c>
      <c r="Q6" s="5"/>
      <c r="R6" s="7"/>
      <c r="S6" s="7"/>
    </row>
    <row r="7" spans="1:19" ht="12.75">
      <c r="A7" s="2"/>
      <c r="B7" s="9"/>
      <c r="C7" s="4"/>
      <c r="D7" s="4"/>
      <c r="E7" s="4"/>
      <c r="F7" s="25" t="s">
        <v>5</v>
      </c>
      <c r="G7" s="5"/>
      <c r="H7" s="27">
        <f>1.706*B4</f>
        <v>255.9</v>
      </c>
      <c r="I7" s="27"/>
      <c r="Q7" s="10"/>
      <c r="R7" s="11"/>
      <c r="S7" s="12"/>
    </row>
    <row r="8" spans="6:19" ht="12.75">
      <c r="F8" s="19" t="s">
        <v>7</v>
      </c>
      <c r="G8" s="5"/>
      <c r="H8" s="27">
        <f>1/SQRT((1/H4)*(1/H4)-(1/H7)*(1/H7))</f>
        <v>374.40508904807234</v>
      </c>
      <c r="I8" s="27"/>
      <c r="R8" s="1"/>
      <c r="S8" s="13"/>
    </row>
    <row r="9" spans="7:19" ht="12.75">
      <c r="G9" s="8"/>
      <c r="H9" s="6"/>
      <c r="I9" s="6"/>
      <c r="J9" s="6"/>
      <c r="Q9" s="14"/>
      <c r="R9" s="15"/>
      <c r="S9" s="12"/>
    </row>
    <row r="10" spans="6:19" ht="12.75">
      <c r="F10" t="s">
        <v>4</v>
      </c>
      <c r="G10" s="5"/>
      <c r="H10" s="26">
        <f>H4/4</f>
        <v>52.816901408450704</v>
      </c>
      <c r="I10" s="4">
        <f>H10/25.4</f>
        <v>2.079405567261839</v>
      </c>
      <c r="R10" s="1"/>
      <c r="S10" s="13"/>
    </row>
    <row r="11" spans="6:19" ht="12.75">
      <c r="F11" s="24" t="s">
        <v>8</v>
      </c>
      <c r="G11" s="5"/>
      <c r="H11" s="26">
        <f>IF(B3&gt;H8,H8/4,H4/4+(H8-H4)/4/H8*B3)</f>
        <v>70.24588281776303</v>
      </c>
      <c r="I11" s="4">
        <f>H11/25.4</f>
        <v>2.7655859377072063</v>
      </c>
      <c r="R11" s="1"/>
      <c r="S11" s="1"/>
    </row>
    <row r="12" ht="12.75">
      <c r="R12" s="6"/>
    </row>
    <row r="13" spans="1:21" s="6" customFormat="1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T13"/>
      <c r="U13"/>
    </row>
    <row r="14" spans="1:21" s="6" customFormat="1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T14"/>
      <c r="U14"/>
    </row>
    <row r="15" spans="1:21" s="6" customFormat="1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T15"/>
      <c r="U15"/>
    </row>
    <row r="16" spans="1:21" s="6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T16"/>
      <c r="U16"/>
    </row>
    <row r="17" spans="1:21" s="6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T17"/>
      <c r="U17"/>
    </row>
    <row r="18" spans="1:21" s="6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T18"/>
      <c r="U18"/>
    </row>
    <row r="19" spans="1:21" s="6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T19"/>
      <c r="U19"/>
    </row>
    <row r="20" spans="1:15" s="6" customFormat="1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6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4" s="6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5" s="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6" s="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P25"/>
    </row>
    <row r="26" spans="1:17" s="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P27"/>
      <c r="Q27"/>
    </row>
    <row r="28" spans="1:17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P28"/>
      <c r="Q28"/>
    </row>
    <row r="29" spans="1:17" s="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P29"/>
      <c r="Q29"/>
    </row>
    <row r="30" spans="1:17" s="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P30"/>
      <c r="Q30"/>
    </row>
    <row r="31" spans="1:17" s="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7" ht="12.75">
      <c r="N37" s="6"/>
    </row>
    <row r="63" spans="1:9" ht="12.75">
      <c r="A63" s="6"/>
      <c r="G63" s="6"/>
      <c r="H63" s="6"/>
      <c r="I63" s="6"/>
    </row>
    <row r="64" spans="6:12" ht="12.75">
      <c r="F64" s="16"/>
      <c r="G64" s="17"/>
      <c r="H64" s="16"/>
      <c r="I64" s="16"/>
      <c r="L64" s="18"/>
    </row>
    <row r="65" spans="6:9" ht="12.75">
      <c r="F65" s="16"/>
      <c r="G65" s="17"/>
      <c r="H65" s="16"/>
      <c r="I65" s="16"/>
    </row>
    <row r="66" spans="6:9" ht="12.75">
      <c r="F66" s="16"/>
      <c r="G66" s="16"/>
      <c r="H66" s="16"/>
      <c r="I66" s="16"/>
    </row>
    <row r="67" spans="6:12" ht="12.75">
      <c r="F67" s="16"/>
      <c r="G67" s="16"/>
      <c r="H67" s="17"/>
      <c r="I67" s="17"/>
      <c r="L67" s="19"/>
    </row>
    <row r="68" spans="6:9" ht="12.75">
      <c r="F68" s="16"/>
      <c r="G68" s="16"/>
      <c r="H68" s="17"/>
      <c r="I68" s="17"/>
    </row>
    <row r="69" spans="6:12" ht="12.75">
      <c r="F69" s="16"/>
      <c r="G69" s="16"/>
      <c r="H69" s="17"/>
      <c r="I69" s="17"/>
      <c r="L69" s="19"/>
    </row>
    <row r="70" spans="6:9" ht="12.75">
      <c r="F70" s="16"/>
      <c r="G70" s="16"/>
      <c r="H70" s="17"/>
      <c r="I70" s="17"/>
    </row>
    <row r="71" spans="6:9" ht="12.75">
      <c r="F71" s="16"/>
      <c r="G71" s="16"/>
      <c r="H71" s="17"/>
      <c r="I71" s="17"/>
    </row>
    <row r="72" spans="1:9" ht="12.75">
      <c r="A72" s="2"/>
      <c r="B72" s="20"/>
      <c r="F72" s="16"/>
      <c r="H72" s="17"/>
      <c r="I72" s="17"/>
    </row>
    <row r="73" spans="1:9" ht="12.75">
      <c r="A73" s="2"/>
      <c r="B73" s="21"/>
      <c r="F73" s="16"/>
      <c r="G73" s="16"/>
      <c r="H73" s="17"/>
      <c r="I73" s="17"/>
    </row>
    <row r="74" spans="1:9" ht="12.75">
      <c r="A74" s="18"/>
      <c r="B74" s="1"/>
      <c r="F74" s="16"/>
      <c r="G74" s="16"/>
      <c r="H74" s="17"/>
      <c r="I74" s="17"/>
    </row>
    <row r="75" spans="1:9" ht="12.75">
      <c r="A75" s="2"/>
      <c r="B75" s="21"/>
      <c r="F75" s="16"/>
      <c r="G75" s="16"/>
      <c r="H75" s="17"/>
      <c r="I75" s="17"/>
    </row>
    <row r="76" spans="6:7" ht="12.75">
      <c r="F76" s="16"/>
      <c r="G76" s="16"/>
    </row>
    <row r="77" spans="1:9" ht="12.75">
      <c r="A77" s="2"/>
      <c r="B77" s="1"/>
      <c r="F77" s="16"/>
      <c r="G77" s="16"/>
      <c r="H77" s="16"/>
      <c r="I77" s="16"/>
    </row>
    <row r="78" spans="3:9" ht="12.75">
      <c r="C78" s="2"/>
      <c r="D78" s="2"/>
      <c r="E78" s="2"/>
      <c r="F78" s="22"/>
      <c r="H78" s="16"/>
      <c r="I78" s="1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Brown</dc:creator>
  <cp:keywords/>
  <dc:description/>
  <cp:lastModifiedBy>JamesBrown</cp:lastModifiedBy>
  <dcterms:created xsi:type="dcterms:W3CDTF">2018-03-09T22:14:07Z</dcterms:created>
  <dcterms:modified xsi:type="dcterms:W3CDTF">2018-03-13T14:57:39Z</dcterms:modified>
  <cp:category/>
  <cp:version/>
  <cp:contentType/>
  <cp:contentStatus/>
</cp:coreProperties>
</file>